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L:\Supply &amp; Rates\Power Supply\Energy Efficiency\ASHPs\ASHP Heating Comparison\"/>
    </mc:Choice>
  </mc:AlternateContent>
  <xr:revisionPtr revIDLastSave="0" documentId="13_ncr:1_{4E48EDF0-EFDE-4645-957A-6DD6F3F7BD10}" xr6:coauthVersionLast="47" xr6:coauthVersionMax="47" xr10:uidLastSave="{00000000-0000-0000-0000-000000000000}"/>
  <bookViews>
    <workbookView xWindow="-120" yWindow="-120" windowWidth="29040" windowHeight="17520" xr2:uid="{00000000-000D-0000-FFFF-FFFF00000000}"/>
  </bookViews>
  <sheets>
    <sheet name="Annual Cost Calculator" sheetId="5" r:id="rId1"/>
    <sheet name="Sheet3"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8" l="1"/>
  <c r="B10" i="8"/>
  <c r="B9" i="8"/>
  <c r="B8" i="8"/>
  <c r="B7" i="8"/>
  <c r="B6" i="8"/>
  <c r="B5" i="8"/>
  <c r="B4" i="8"/>
  <c r="B3" i="8"/>
  <c r="B2" i="8"/>
  <c r="G7" i="5" l="1"/>
</calcChain>
</file>

<file path=xl/sharedStrings.xml><?xml version="1.0" encoding="utf-8"?>
<sst xmlns="http://schemas.openxmlformats.org/spreadsheetml/2006/main" count="76" uniqueCount="68">
  <si>
    <t>Distribution Efficiency:</t>
  </si>
  <si>
    <t>Fuel Costs:</t>
  </si>
  <si>
    <t>Assumptions:</t>
  </si>
  <si>
    <t>Average Home Heating Load (btus)</t>
  </si>
  <si>
    <t>BTUs per gallon of oil</t>
  </si>
  <si>
    <t>BTUs per gallon of propane</t>
  </si>
  <si>
    <t>BTUs per therm of Gas</t>
  </si>
  <si>
    <t>System Efficiency (HSPF):</t>
  </si>
  <si>
    <t>6. Assumed efficiency of new high-efficiency gas furnace</t>
  </si>
  <si>
    <r>
      <t>System Efficiency (AFUE)</t>
    </r>
    <r>
      <rPr>
        <vertAlign val="superscript"/>
        <sz val="11"/>
        <color theme="1"/>
        <rFont val="Calibri"/>
        <family val="2"/>
        <scheme val="minor"/>
      </rPr>
      <t>8</t>
    </r>
    <r>
      <rPr>
        <sz val="11"/>
        <color theme="1"/>
        <rFont val="Calibri"/>
        <family val="2"/>
        <scheme val="minor"/>
      </rPr>
      <t>:</t>
    </r>
  </si>
  <si>
    <r>
      <t>System Efficiency (AFUE)</t>
    </r>
    <r>
      <rPr>
        <vertAlign val="superscript"/>
        <sz val="11"/>
        <color theme="1"/>
        <rFont val="Calibri"/>
        <family val="2"/>
        <scheme val="minor"/>
      </rPr>
      <t>10</t>
    </r>
    <r>
      <rPr>
        <sz val="11"/>
        <color theme="1"/>
        <rFont val="Calibri"/>
        <family val="2"/>
        <scheme val="minor"/>
      </rPr>
      <t>:</t>
    </r>
  </si>
  <si>
    <t>Heating Cost Comparison Tool</t>
  </si>
  <si>
    <t>Ducted Heat Pump</t>
  </si>
  <si>
    <t>Gas Furnace</t>
  </si>
  <si>
    <t>Oil Furnace</t>
  </si>
  <si>
    <t>Oil Boiler</t>
  </si>
  <si>
    <t>Propane Furnace</t>
  </si>
  <si>
    <t>Propane Boiler</t>
  </si>
  <si>
    <t>System Type:</t>
  </si>
  <si>
    <t>source: https://www.eia.gov/energyexplained/units-and-calculators/british-thermal-units.php</t>
  </si>
  <si>
    <t>source: https://www.eia.gov/tools/faqs/faq.php?id=45&amp;t=8</t>
  </si>
  <si>
    <t xml:space="preserve">Additional Assumptions: </t>
  </si>
  <si>
    <t>elec reses</t>
  </si>
  <si>
    <t>Electric Baseboards</t>
  </si>
  <si>
    <t>System Efficiency:</t>
  </si>
  <si>
    <t>Ductless Mini-Split Heat Pump</t>
  </si>
  <si>
    <r>
      <t>HG&amp;E Natural Gas ($/therm)</t>
    </r>
    <r>
      <rPr>
        <vertAlign val="superscript"/>
        <sz val="11"/>
        <color theme="1"/>
        <rFont val="Calibri"/>
        <family val="2"/>
        <scheme val="minor"/>
      </rPr>
      <t>2</t>
    </r>
    <r>
      <rPr>
        <sz val="11"/>
        <color theme="1"/>
        <rFont val="Calibri"/>
        <family val="2"/>
        <scheme val="minor"/>
      </rPr>
      <t>:</t>
    </r>
  </si>
  <si>
    <r>
      <t>Heating Oil ($/gallon)</t>
    </r>
    <r>
      <rPr>
        <vertAlign val="superscript"/>
        <sz val="11"/>
        <color theme="1"/>
        <rFont val="Calibri"/>
        <family val="2"/>
        <scheme val="minor"/>
      </rPr>
      <t>3</t>
    </r>
    <r>
      <rPr>
        <sz val="11"/>
        <color theme="1"/>
        <rFont val="Calibri"/>
        <family val="2"/>
        <scheme val="minor"/>
      </rPr>
      <t>:</t>
    </r>
  </si>
  <si>
    <r>
      <t>Propane ($/gallon)</t>
    </r>
    <r>
      <rPr>
        <vertAlign val="superscript"/>
        <sz val="11"/>
        <color theme="1"/>
        <rFont val="Calibri"/>
        <family val="2"/>
        <scheme val="minor"/>
      </rPr>
      <t>4</t>
    </r>
    <r>
      <rPr>
        <sz val="11"/>
        <color theme="1"/>
        <rFont val="Calibri"/>
        <family val="2"/>
        <scheme val="minor"/>
      </rPr>
      <t>:</t>
    </r>
  </si>
  <si>
    <r>
      <t>System Efficiency (AFUE)</t>
    </r>
    <r>
      <rPr>
        <vertAlign val="superscript"/>
        <sz val="11"/>
        <color theme="1"/>
        <rFont val="Calibri"/>
        <family val="2"/>
        <scheme val="minor"/>
      </rPr>
      <t>11</t>
    </r>
    <r>
      <rPr>
        <sz val="11"/>
        <color theme="1"/>
        <rFont val="Calibri"/>
        <family val="2"/>
        <scheme val="minor"/>
      </rPr>
      <t>:</t>
    </r>
  </si>
  <si>
    <t xml:space="preserve">Ductless Mini-Split Heat Pump </t>
  </si>
  <si>
    <t xml:space="preserve">Ducted Heat Pump </t>
  </si>
  <si>
    <t xml:space="preserve">Gas Furnace </t>
  </si>
  <si>
    <t xml:space="preserve">Oil Furnace </t>
  </si>
  <si>
    <t xml:space="preserve">Oil Boiler </t>
  </si>
  <si>
    <t xml:space="preserve">Propane Furnace </t>
  </si>
  <si>
    <t xml:space="preserve">Propane Boiler </t>
  </si>
  <si>
    <t xml:space="preserve">Electric Baseboards </t>
  </si>
  <si>
    <r>
      <t>System Efficiency (HSPF)</t>
    </r>
    <r>
      <rPr>
        <sz val="11"/>
        <color theme="1"/>
        <rFont val="Calibri"/>
        <family val="2"/>
        <scheme val="minor"/>
      </rPr>
      <t>:</t>
    </r>
  </si>
  <si>
    <r>
      <t>Distribution Efficiency</t>
    </r>
    <r>
      <rPr>
        <i/>
        <vertAlign val="superscript"/>
        <sz val="11"/>
        <color theme="1"/>
        <rFont val="Calibri"/>
        <family val="2"/>
        <scheme val="minor"/>
      </rPr>
      <t>5</t>
    </r>
    <r>
      <rPr>
        <i/>
        <sz val="11"/>
        <color theme="1"/>
        <rFont val="Calibri"/>
        <family val="2"/>
        <scheme val="minor"/>
      </rPr>
      <t>:</t>
    </r>
  </si>
  <si>
    <r>
      <t>System Efficiency (AFUE)</t>
    </r>
    <r>
      <rPr>
        <vertAlign val="superscript"/>
        <sz val="11"/>
        <color theme="1"/>
        <rFont val="Calibri"/>
        <family val="2"/>
        <scheme val="minor"/>
      </rPr>
      <t>6</t>
    </r>
    <r>
      <rPr>
        <sz val="11"/>
        <color theme="1"/>
        <rFont val="Calibri"/>
        <family val="2"/>
        <scheme val="minor"/>
      </rPr>
      <t>:</t>
    </r>
  </si>
  <si>
    <r>
      <t>Distribution Efficiency</t>
    </r>
    <r>
      <rPr>
        <i/>
        <vertAlign val="superscript"/>
        <sz val="11"/>
        <color theme="1"/>
        <rFont val="Calibri"/>
        <family val="2"/>
        <scheme val="minor"/>
      </rPr>
      <t>7</t>
    </r>
    <r>
      <rPr>
        <i/>
        <sz val="11"/>
        <color theme="1"/>
        <rFont val="Calibri"/>
        <family val="2"/>
        <scheme val="minor"/>
      </rPr>
      <t>:</t>
    </r>
  </si>
  <si>
    <t>7. Average distribution efficiency of new high efficiency gas furnace with ECM motor, https://www.ncat.org/wp-content/uploads/pdf/MT_Htg_&amp;_Clg_Buyers_Guide.pdf</t>
  </si>
  <si>
    <r>
      <t>Distribution Efficiency</t>
    </r>
    <r>
      <rPr>
        <i/>
        <vertAlign val="superscript"/>
        <sz val="11"/>
        <color theme="1"/>
        <rFont val="Calibri"/>
        <family val="2"/>
        <scheme val="minor"/>
      </rPr>
      <t>9</t>
    </r>
    <r>
      <rPr>
        <i/>
        <sz val="11"/>
        <color theme="1"/>
        <rFont val="Calibri"/>
        <family val="2"/>
        <scheme val="minor"/>
      </rPr>
      <t>:</t>
    </r>
  </si>
  <si>
    <t>9. Average boiler distribution efficiency, https://www.ncbi.nlm.nih.gov/pmc/articles/PMC6548445/</t>
  </si>
  <si>
    <r>
      <t>System Efficiency (AFUE)</t>
    </r>
    <r>
      <rPr>
        <vertAlign val="superscript"/>
        <sz val="11"/>
        <color theme="1"/>
        <rFont val="Calibri"/>
        <family val="2"/>
        <scheme val="minor"/>
      </rPr>
      <t>12</t>
    </r>
    <r>
      <rPr>
        <sz val="11"/>
        <color theme="1"/>
        <rFont val="Calibri"/>
        <family val="2"/>
        <scheme val="minor"/>
      </rPr>
      <t>:</t>
    </r>
  </si>
  <si>
    <r>
      <t>System Efficiency (AFUE)</t>
    </r>
    <r>
      <rPr>
        <vertAlign val="superscript"/>
        <sz val="11"/>
        <color theme="1"/>
        <rFont val="Calibri"/>
        <family val="2"/>
        <scheme val="minor"/>
      </rPr>
      <t>13</t>
    </r>
    <r>
      <rPr>
        <sz val="11"/>
        <color theme="1"/>
        <rFont val="Calibri"/>
        <family val="2"/>
        <scheme val="minor"/>
      </rPr>
      <t>:</t>
    </r>
  </si>
  <si>
    <t>References:</t>
  </si>
  <si>
    <r>
      <t>HG&amp;E Electricity ($/kWh)</t>
    </r>
    <r>
      <rPr>
        <vertAlign val="superscript"/>
        <sz val="11"/>
        <color theme="1"/>
        <rFont val="Calibri"/>
        <family val="2"/>
        <scheme val="minor"/>
      </rPr>
      <t>¹</t>
    </r>
    <r>
      <rPr>
        <sz val="11"/>
        <color theme="1"/>
        <rFont val="Calibri"/>
        <family val="2"/>
        <scheme val="minor"/>
      </rPr>
      <t>:</t>
    </r>
  </si>
  <si>
    <t xml:space="preserve">Gas Hot Water Boiler </t>
  </si>
  <si>
    <t xml:space="preserve">Gas Steam Boiler </t>
  </si>
  <si>
    <t>Gas Hot Water Boiler</t>
  </si>
  <si>
    <t>Gas Steam Boiler</t>
  </si>
  <si>
    <t>Cost</t>
  </si>
  <si>
    <t>Use the calculator below to estimate the annual heating cost for various fuel types/heating systems for an average home. 
(This calculator is for comparison purposes only. Actual performance may vary. Note: this tool does not include costs associated with replacement-in-kind or installation of new replacement systems which may impact the economics.)</t>
  </si>
  <si>
    <t>Calculations:</t>
  </si>
  <si>
    <t>10. Assumed efficiency of new high efficiency oil furnace (default assumption in Efficiency Maine heating cost calculator) https://www.efficiencymaine.com/at-home/heating-cost-comparison/</t>
  </si>
  <si>
    <t>11. Assumed efficiency of new high efficiency oil boiler (default assumption in Efficiency Maine heating cost calculator) https://www.efficiencymaine.com/at-home/heating-cost-comparison/</t>
  </si>
  <si>
    <t>8. Assumed efficiency of new high efficiency gas boiler (default assumption in Efficiency Maine heating cost calculator) https://www.efficiencymaine.com/at-home/heating-cost-comparison/</t>
  </si>
  <si>
    <t>5. Default assumption in Efficiency Maine heating cost calculator) https://www.efficiencymaine.com/at-home/heating-cost-comparison/. This source however lists the average distribution efficiency of ducted heating systems as 70%: https://www.ncbi.nlm.nih.gov/pmc/articles/PMC6548445/</t>
  </si>
  <si>
    <t>13. Assumed efficiency of new high efficiency propane boiler (default assumption in Efficiency Maine heating cost calculator) https://www.efficiencymaine.com/at-home/heating-cost-comparison/</t>
  </si>
  <si>
    <t>Average of furnace, boiler and combi boiler heating loads from MassSave report - https://ma-eeac.org/wp-content/uploads/RES21_Energy-Optimization-Study_09OCT2018.pdf
Alternative Sources:
'Efficiency Maine Trust Home Energy Savings Program Impact Evaluation' assumes a heating load of 92 Mmbtu - https://www.efficiencymaine.com/docs/HESP-Evaluation-8-23-19.pdf
'2022 Vermont Comprehensive Energy Plan' assumes a heating load between 80 - 100 MMbtu - https://publicservice.vermont.gov/sites/dps/files/documents/2022VermontComprehensiveEnergyPlan_0.pdf
'New Efficiency: New York Analysis of Residential Heat Pump Potential and Economics' assumes a heating load for single family homes between 68-87 MMbtu - https://www.nyserda.ny.gov/-/media/Project/Nyserda/Files/Publications/PPSER/NYSERDA/18-44-HeatPump.pdf</t>
  </si>
  <si>
    <t>1. Based on HG&amp;E's average residential electric rate as of April 2025</t>
  </si>
  <si>
    <t>2. Based on HG&amp;E's average residential 2024-2025 winter natural gas rate</t>
  </si>
  <si>
    <t>3. Average residential heating oil price in Massachusetts based on 2024/25 EIA weighted winter heating season average consumer price as of 4/14/2025: https://www.mass.gov/info-details/massachusetts-home-heating-fuels-prices</t>
  </si>
  <si>
    <t>4. Average residential propane price in Massachusetts based on 2024/25 EIA weighted winter heating season average consumer price as of 4/14/2025: https://www.mass.gov/info-details/massachusetts-home-heating-fuels-prices</t>
  </si>
  <si>
    <t>12. Assumed efficiency of new high efficiency propane furnace (default assumption in Efficiency Maine heating cost calculator) https://www.efficiencymaine.com/at-home/heating-cost-comparison/</t>
  </si>
  <si>
    <r>
      <rPr>
        <b/>
        <u/>
        <sz val="12"/>
        <color theme="1"/>
        <rFont val="Calibri"/>
        <family val="2"/>
        <scheme val="minor"/>
      </rPr>
      <t>Instructions:</t>
    </r>
    <r>
      <rPr>
        <b/>
        <sz val="12"/>
        <color theme="1"/>
        <rFont val="Calibri"/>
        <family val="2"/>
        <scheme val="minor"/>
      </rPr>
      <t xml:space="preserve"> </t>
    </r>
    <r>
      <rPr>
        <sz val="12"/>
        <color theme="1"/>
        <rFont val="Calibri"/>
        <family val="2"/>
        <scheme val="minor"/>
      </rPr>
      <t xml:space="preserve">Modify the price and efficiency assumptions in the cells that are highlighted in </t>
    </r>
    <r>
      <rPr>
        <b/>
        <sz val="12"/>
        <color theme="1"/>
        <rFont val="Calibri"/>
        <family val="2"/>
        <scheme val="minor"/>
      </rPr>
      <t>yellow</t>
    </r>
    <r>
      <rPr>
        <sz val="12"/>
        <color theme="1"/>
        <rFont val="Calibri"/>
        <family val="2"/>
        <scheme val="minor"/>
      </rPr>
      <t xml:space="preserve"> as needed to adjust the estimated annual heating cost chart. If you would like to compare the costs against your current heating system, you can usually find the efficiency rating of a furnace or boiler right on the side of the unit, on a tag or sticker, and it will usually be listed as the "AFUE" (Annual Fuel Utilization Efficiency). The default system efficiency ratings for furnaces and boilers are based on new, higher efficiency furnace and boiler efficiency ratings. The distribution efficiency is how efficient your heating distribution system is. See assumptions for more information on the default inputs.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</si>
</sst>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
  </numFmts>
  <fonts count="15">
    <font>
      <sz val="11"/>
      <color theme="1"/>
      <name val="Calibri"/>
      <family val="2"/>
      <scheme val="minor"/>
    </font>
    <font>
      <b/>
      <sz val="11"/>
      <color theme="1"/>
      <name val="Calibri"/>
      <family val="2"/>
      <scheme val="minor"/>
    </font>
    <font>
      <i/>
      <sz val="11"/>
      <color theme="1"/>
      <name val="Calibri"/>
      <family val="2"/>
      <scheme val="minor"/>
    </font>
    <font>
      <i/>
      <sz val="11"/>
      <color theme="0" tint="-0.499984740745262"/>
      <name val="Calibri"/>
      <family val="2"/>
      <scheme val="minor"/>
    </font>
    <font>
      <vertAlign val="superscript"/>
      <sz val="11"/>
      <color theme="1"/>
      <name val="Calibri"/>
      <family val="2"/>
      <scheme val="minor"/>
    </font>
    <font>
      <i/>
      <vertAlign val="superscript"/>
      <sz val="11"/>
      <color theme="1"/>
      <name val="Calibri"/>
      <family val="2"/>
      <scheme val="minor"/>
    </font>
    <font>
      <b/>
      <sz val="12"/>
      <color theme="1"/>
      <name val="Calibri"/>
      <family val="2"/>
      <scheme val="minor"/>
    </font>
    <font>
      <b/>
      <sz val="14"/>
      <color theme="1"/>
      <name val="Calibri"/>
      <family val="2"/>
      <scheme val="minor"/>
    </font>
    <font>
      <b/>
      <i/>
      <u/>
      <sz val="11"/>
      <color theme="1"/>
      <name val="Calibri"/>
      <family val="2"/>
      <scheme val="minor"/>
    </font>
    <font>
      <b/>
      <i/>
      <sz val="11"/>
      <color theme="1"/>
      <name val="Calibri"/>
      <family val="2"/>
      <scheme val="minor"/>
    </font>
    <font>
      <b/>
      <u/>
      <sz val="22"/>
      <color theme="1"/>
      <name val="Calibri"/>
      <family val="2"/>
      <scheme val="minor"/>
    </font>
    <font>
      <sz val="12"/>
      <color theme="1"/>
      <name val="Calibri"/>
      <family val="2"/>
      <scheme val="minor"/>
    </font>
    <font>
      <b/>
      <u/>
      <sz val="12"/>
      <color theme="1"/>
      <name val="Calibri"/>
      <family val="2"/>
      <scheme val="minor"/>
    </font>
    <font>
      <sz val="14"/>
      <color rgb="FF0C0C0C"/>
      <name val="Inherit"/>
    </font>
    <font>
      <b/>
      <sz val="16"/>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24ABE"/>
        <bgColor indexed="64"/>
      </patternFill>
    </fill>
    <fill>
      <patternFill patternType="solid">
        <fgColor rgb="FF0070C0"/>
        <bgColor indexed="64"/>
      </patternFill>
    </fill>
    <fill>
      <patternFill patternType="solid">
        <fgColor rgb="FF17578B"/>
        <bgColor indexed="64"/>
      </patternFill>
    </fill>
    <fill>
      <patternFill patternType="solid">
        <fgColor rgb="FF007635"/>
        <bgColor indexed="64"/>
      </patternFill>
    </fill>
    <fill>
      <patternFill patternType="solid">
        <fgColor rgb="FF00B050"/>
        <bgColor indexed="64"/>
      </patternFill>
    </fill>
    <fill>
      <patternFill patternType="solid">
        <fgColor rgb="FF6E582C"/>
        <bgColor indexed="64"/>
      </patternFill>
    </fill>
    <fill>
      <patternFill patternType="solid">
        <fgColor rgb="FFC0A900"/>
        <bgColor indexed="64"/>
      </patternFill>
    </fill>
    <fill>
      <patternFill patternType="solid">
        <fgColor rgb="FFCC0000"/>
        <bgColor indexed="64"/>
      </patternFill>
    </fill>
    <fill>
      <patternFill patternType="solid">
        <fgColor rgb="FF990033"/>
        <bgColor indexed="64"/>
      </patternFill>
    </fill>
    <fill>
      <patternFill patternType="solid">
        <fgColor rgb="FF99663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indexed="64"/>
      </left>
      <right style="thin">
        <color theme="0"/>
      </right>
      <top style="thin">
        <color theme="0"/>
      </top>
      <bottom style="thin">
        <color indexed="64"/>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thin">
        <color theme="0"/>
      </left>
      <right style="medium">
        <color indexed="64"/>
      </right>
      <top/>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thin">
        <color theme="0"/>
      </bottom>
      <diagonal/>
    </border>
    <border>
      <left/>
      <right style="medium">
        <color indexed="64"/>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style="thin">
        <color theme="0"/>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style="thin">
        <color theme="0"/>
      </right>
      <top/>
      <bottom/>
      <diagonal/>
    </border>
    <border>
      <left style="medium">
        <color theme="0"/>
      </left>
      <right style="medium">
        <color theme="0"/>
      </right>
      <top/>
      <bottom style="thin">
        <color theme="0"/>
      </bottom>
      <diagonal/>
    </border>
    <border>
      <left style="medium">
        <color theme="0"/>
      </left>
      <right style="medium">
        <color indexed="64"/>
      </right>
      <top style="thin">
        <color theme="0"/>
      </top>
      <bottom style="thin">
        <color theme="0"/>
      </bottom>
      <diagonal/>
    </border>
    <border>
      <left style="medium">
        <color indexed="64"/>
      </left>
      <right style="medium">
        <color theme="0"/>
      </right>
      <top style="medium">
        <color theme="0"/>
      </top>
      <bottom style="medium">
        <color theme="0"/>
      </bottom>
      <diagonal/>
    </border>
    <border>
      <left/>
      <right style="medium">
        <color theme="0"/>
      </right>
      <top/>
      <bottom style="thin">
        <color theme="0"/>
      </bottom>
      <diagonal/>
    </border>
    <border>
      <left/>
      <right style="medium">
        <color theme="0"/>
      </right>
      <top style="medium">
        <color theme="0"/>
      </top>
      <bottom/>
      <diagonal/>
    </border>
    <border>
      <left/>
      <right style="medium">
        <color theme="0"/>
      </right>
      <top style="medium">
        <color theme="0"/>
      </top>
      <bottom style="medium">
        <color theme="0"/>
      </bottom>
      <diagonal/>
    </border>
    <border>
      <left style="medium">
        <color indexed="64"/>
      </left>
      <right style="thin">
        <color theme="0"/>
      </right>
      <top style="medium">
        <color indexed="64"/>
      </top>
      <bottom style="thin">
        <color theme="0"/>
      </bottom>
      <diagonal/>
    </border>
    <border>
      <left style="medium">
        <color indexed="64"/>
      </left>
      <right/>
      <top style="thin">
        <color theme="0"/>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thin">
        <color indexed="64"/>
      </right>
      <top style="thin">
        <color theme="0"/>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cellStyleXfs>
  <cellXfs count="127">
    <xf numFmtId="0" fontId="0" fillId="0" borderId="0" xfId="0"/>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 fillId="0" borderId="3" xfId="0" applyFont="1" applyBorder="1" applyAlignment="1">
      <alignment vertical="center"/>
    </xf>
    <xf numFmtId="0" fontId="0" fillId="0" borderId="5" xfId="0" applyBorder="1"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0" borderId="21"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28" xfId="0" applyBorder="1" applyAlignment="1">
      <alignment vertical="center"/>
    </xf>
    <xf numFmtId="0" fontId="2" fillId="0" borderId="5" xfId="0" applyFont="1" applyBorder="1" applyAlignment="1">
      <alignment vertical="center"/>
    </xf>
    <xf numFmtId="0" fontId="0" fillId="0" borderId="19" xfId="0" applyBorder="1" applyAlignment="1">
      <alignment vertical="center"/>
    </xf>
    <xf numFmtId="0" fontId="2" fillId="0" borderId="19" xfId="0" applyFont="1" applyBorder="1" applyAlignment="1">
      <alignment vertical="center" wrapText="1"/>
    </xf>
    <xf numFmtId="0" fontId="2" fillId="0" borderId="19" xfId="0" applyFont="1" applyBorder="1" applyAlignment="1">
      <alignment vertical="center"/>
    </xf>
    <xf numFmtId="0" fontId="0" fillId="0" borderId="31" xfId="0" applyBorder="1" applyAlignment="1">
      <alignment vertical="center"/>
    </xf>
    <xf numFmtId="0" fontId="7" fillId="0" borderId="32" xfId="0" applyFont="1" applyBorder="1" applyAlignment="1">
      <alignment vertical="center"/>
    </xf>
    <xf numFmtId="164" fontId="7" fillId="0" borderId="32" xfId="0" applyNumberFormat="1" applyFont="1" applyBorder="1" applyAlignment="1">
      <alignment horizontal="center" vertical="center"/>
    </xf>
    <xf numFmtId="0" fontId="0" fillId="0" borderId="32" xfId="0" applyBorder="1" applyAlignment="1">
      <alignment horizontal="right" vertical="center"/>
    </xf>
    <xf numFmtId="9" fontId="0" fillId="0" borderId="32" xfId="0" applyNumberFormat="1" applyBorder="1" applyAlignment="1">
      <alignment horizontal="center" vertical="center"/>
    </xf>
    <xf numFmtId="0" fontId="2" fillId="0" borderId="33" xfId="0" applyFont="1" applyBorder="1" applyAlignment="1">
      <alignment vertical="center" wrapText="1"/>
    </xf>
    <xf numFmtId="0" fontId="0" fillId="0" borderId="34" xfId="0" applyBorder="1" applyAlignment="1">
      <alignment vertical="center"/>
    </xf>
    <xf numFmtId="0" fontId="2" fillId="0" borderId="36" xfId="0"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18" xfId="0" applyBorder="1" applyAlignment="1">
      <alignment vertical="center"/>
    </xf>
    <xf numFmtId="0" fontId="0" fillId="0" borderId="39" xfId="0" applyBorder="1" applyAlignment="1">
      <alignment vertical="center"/>
    </xf>
    <xf numFmtId="0" fontId="0" fillId="0" borderId="25" xfId="0" applyBorder="1" applyAlignment="1">
      <alignment vertical="center"/>
    </xf>
    <xf numFmtId="0" fontId="0" fillId="0" borderId="40" xfId="0" applyBorder="1" applyAlignment="1">
      <alignment vertical="center"/>
    </xf>
    <xf numFmtId="0" fontId="0" fillId="0" borderId="27" xfId="0"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 fillId="0" borderId="35" xfId="0" applyFont="1" applyBorder="1" applyAlignment="1">
      <alignment vertical="center"/>
    </xf>
    <xf numFmtId="0" fontId="0" fillId="0" borderId="44" xfId="0" applyBorder="1" applyAlignment="1">
      <alignment horizontal="right" vertical="center"/>
    </xf>
    <xf numFmtId="0" fontId="0" fillId="2" borderId="45" xfId="0" applyFill="1" applyBorder="1" applyAlignment="1">
      <alignment horizontal="center" vertical="center"/>
    </xf>
    <xf numFmtId="0" fontId="2" fillId="0" borderId="47" xfId="0" applyFont="1" applyBorder="1" applyAlignment="1">
      <alignment horizontal="right" vertical="center"/>
    </xf>
    <xf numFmtId="9" fontId="2" fillId="2" borderId="48" xfId="0" applyNumberFormat="1" applyFont="1" applyFill="1" applyBorder="1" applyAlignment="1">
      <alignment horizontal="center" vertical="center"/>
    </xf>
    <xf numFmtId="9" fontId="0" fillId="2" borderId="45" xfId="0" applyNumberFormat="1" applyFill="1" applyBorder="1" applyAlignment="1">
      <alignment horizontal="center" vertical="center"/>
    </xf>
    <xf numFmtId="8" fontId="0" fillId="2" borderId="58" xfId="0" applyNumberFormat="1" applyFill="1" applyBorder="1" applyAlignment="1">
      <alignment horizontal="center" vertical="center"/>
    </xf>
    <xf numFmtId="8" fontId="0" fillId="2" borderId="48" xfId="0" applyNumberFormat="1" applyFill="1" applyBorder="1" applyAlignment="1">
      <alignment horizontal="center" vertical="center"/>
    </xf>
    <xf numFmtId="0" fontId="13" fillId="0" borderId="0" xfId="0" applyFont="1" applyAlignment="1">
      <alignment horizontal="left" vertical="center" indent="2"/>
    </xf>
    <xf numFmtId="0" fontId="1" fillId="0" borderId="1" xfId="0" applyFont="1" applyBorder="1" applyAlignment="1">
      <alignment horizontal="center"/>
    </xf>
    <xf numFmtId="164" fontId="0" fillId="0" borderId="1" xfId="0" applyNumberFormat="1" applyBorder="1" applyAlignment="1">
      <alignment horizontal="center"/>
    </xf>
    <xf numFmtId="0" fontId="0" fillId="0" borderId="1" xfId="0" applyBorder="1"/>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1" fillId="0" borderId="25"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xf>
    <xf numFmtId="0" fontId="11" fillId="0" borderId="37" xfId="0" applyFont="1" applyBorder="1" applyAlignment="1">
      <alignment horizontal="left" vertical="center"/>
    </xf>
    <xf numFmtId="0" fontId="1" fillId="0" borderId="52" xfId="0" applyFont="1"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right" vertical="center"/>
    </xf>
    <xf numFmtId="0" fontId="0" fillId="0" borderId="1" xfId="0" applyBorder="1" applyAlignment="1">
      <alignment vertical="center"/>
    </xf>
    <xf numFmtId="0" fontId="0" fillId="0" borderId="46" xfId="0" applyBorder="1" applyAlignment="1">
      <alignment horizontal="right" vertical="center"/>
    </xf>
    <xf numFmtId="0" fontId="0" fillId="0" borderId="47" xfId="0" applyBorder="1" applyAlignment="1">
      <alignment vertical="center"/>
    </xf>
    <xf numFmtId="49" fontId="3" fillId="0" borderId="7" xfId="0" applyNumberFormat="1" applyFont="1" applyBorder="1" applyAlignment="1" applyProtection="1">
      <alignment horizontal="left" vertical="center"/>
      <protection locked="0"/>
    </xf>
    <xf numFmtId="0" fontId="0" fillId="0" borderId="24" xfId="0" applyBorder="1" applyAlignment="1">
      <alignment vertical="center"/>
    </xf>
    <xf numFmtId="49" fontId="3" fillId="0" borderId="29" xfId="0" applyNumberFormat="1" applyFont="1" applyBorder="1" applyAlignment="1" applyProtection="1">
      <alignment horizontal="left" vertical="center"/>
      <protection locked="0"/>
    </xf>
    <xf numFmtId="0" fontId="0" fillId="0" borderId="30" xfId="0" applyBorder="1" applyAlignment="1">
      <alignment vertical="center"/>
    </xf>
    <xf numFmtId="0" fontId="8" fillId="0" borderId="42" xfId="0" applyFont="1" applyBorder="1" applyAlignment="1">
      <alignment horizontal="center" vertical="center"/>
    </xf>
    <xf numFmtId="0" fontId="8" fillId="0" borderId="8" xfId="0" applyFont="1" applyBorder="1" applyAlignment="1">
      <alignment horizontal="center"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1" xfId="0" applyFont="1" applyBorder="1" applyAlignment="1" applyProtection="1">
      <alignment horizontal="right" vertical="center" wrapText="1"/>
      <protection locked="0"/>
    </xf>
    <xf numFmtId="0" fontId="2" fillId="0" borderId="1" xfId="0" applyFont="1" applyBorder="1" applyAlignment="1">
      <alignment vertical="center"/>
    </xf>
    <xf numFmtId="0" fontId="2" fillId="0" borderId="2" xfId="0" applyFont="1" applyBorder="1" applyAlignment="1" applyProtection="1">
      <alignment horizontal="right" vertical="center" wrapText="1"/>
      <protection locked="0"/>
    </xf>
    <xf numFmtId="0" fontId="2" fillId="0" borderId="2" xfId="0" applyFont="1" applyBorder="1" applyAlignment="1">
      <alignment vertical="center"/>
    </xf>
    <xf numFmtId="49" fontId="3" fillId="0" borderId="7" xfId="0" applyNumberFormat="1" applyFont="1" applyBorder="1" applyAlignment="1" applyProtection="1">
      <alignment horizontal="left" vertical="center" wrapText="1"/>
      <protection locked="0"/>
    </xf>
    <xf numFmtId="0" fontId="14" fillId="8" borderId="43" xfId="0" applyFont="1" applyFill="1" applyBorder="1" applyAlignment="1">
      <alignment horizontal="right" vertical="center"/>
    </xf>
    <xf numFmtId="0" fontId="14" fillId="8" borderId="44" xfId="0" applyFont="1" applyFill="1" applyBorder="1" applyAlignment="1">
      <alignment vertical="center"/>
    </xf>
    <xf numFmtId="0" fontId="14" fillId="8" borderId="46" xfId="0" applyFont="1" applyFill="1" applyBorder="1" applyAlignment="1">
      <alignment vertical="center"/>
    </xf>
    <xf numFmtId="0" fontId="14" fillId="8" borderId="47" xfId="0" applyFont="1" applyFill="1" applyBorder="1" applyAlignment="1">
      <alignment vertical="center"/>
    </xf>
    <xf numFmtId="0" fontId="14" fillId="12" borderId="43" xfId="0" applyFont="1" applyFill="1" applyBorder="1" applyAlignment="1">
      <alignment horizontal="right" vertical="center"/>
    </xf>
    <xf numFmtId="0" fontId="14" fillId="12" borderId="44" xfId="0" applyFont="1" applyFill="1" applyBorder="1" applyAlignment="1">
      <alignment vertical="center"/>
    </xf>
    <xf numFmtId="0" fontId="14" fillId="12" borderId="46" xfId="0" applyFont="1" applyFill="1" applyBorder="1" applyAlignment="1">
      <alignment vertical="center"/>
    </xf>
    <xf numFmtId="0" fontId="14" fillId="12" borderId="47" xfId="0" applyFont="1" applyFill="1" applyBorder="1" applyAlignment="1">
      <alignment vertical="center"/>
    </xf>
    <xf numFmtId="0" fontId="14" fillId="7" borderId="43" xfId="0" applyFont="1" applyFill="1" applyBorder="1" applyAlignment="1">
      <alignment horizontal="right" vertical="center"/>
    </xf>
    <xf numFmtId="0" fontId="14" fillId="7" borderId="44" xfId="0" applyFont="1" applyFill="1" applyBorder="1" applyAlignment="1">
      <alignment vertical="center"/>
    </xf>
    <xf numFmtId="0" fontId="14" fillId="7" borderId="46" xfId="0" applyFont="1" applyFill="1" applyBorder="1" applyAlignment="1">
      <alignment vertical="center"/>
    </xf>
    <xf numFmtId="0" fontId="14" fillId="7" borderId="47" xfId="0" applyFont="1" applyFill="1" applyBorder="1" applyAlignment="1">
      <alignment vertical="center"/>
    </xf>
    <xf numFmtId="0" fontId="14" fillId="5" borderId="43" xfId="0" applyFont="1" applyFill="1" applyBorder="1" applyAlignment="1">
      <alignment horizontal="right" vertical="center"/>
    </xf>
    <xf numFmtId="0" fontId="14" fillId="5" borderId="44"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6" borderId="43" xfId="0" applyFont="1" applyFill="1" applyBorder="1" applyAlignment="1">
      <alignment horizontal="right" vertical="center"/>
    </xf>
    <xf numFmtId="0" fontId="14" fillId="6" borderId="44" xfId="0" applyFont="1" applyFill="1" applyBorder="1" applyAlignment="1">
      <alignment vertical="center"/>
    </xf>
    <xf numFmtId="0" fontId="14" fillId="6" borderId="46" xfId="0" applyFont="1" applyFill="1" applyBorder="1" applyAlignment="1">
      <alignment vertical="center"/>
    </xf>
    <xf numFmtId="0" fontId="14" fillId="6" borderId="47" xfId="0" applyFont="1" applyFill="1" applyBorder="1" applyAlignment="1">
      <alignment vertical="center"/>
    </xf>
    <xf numFmtId="0" fontId="14" fillId="10" borderId="43" xfId="0" applyFont="1" applyFill="1" applyBorder="1" applyAlignment="1">
      <alignment horizontal="right" vertical="center"/>
    </xf>
    <xf numFmtId="0" fontId="14" fillId="10" borderId="44" xfId="0" applyFont="1" applyFill="1" applyBorder="1" applyAlignment="1">
      <alignment vertical="center"/>
    </xf>
    <xf numFmtId="0" fontId="14" fillId="10" borderId="46" xfId="0" applyFont="1" applyFill="1" applyBorder="1" applyAlignment="1">
      <alignment vertical="center"/>
    </xf>
    <xf numFmtId="0" fontId="14" fillId="10" borderId="47" xfId="0" applyFont="1" applyFill="1" applyBorder="1" applyAlignment="1">
      <alignment vertical="center"/>
    </xf>
    <xf numFmtId="0" fontId="14" fillId="11" borderId="43" xfId="0" applyFont="1" applyFill="1" applyBorder="1" applyAlignment="1">
      <alignment horizontal="right" vertical="center"/>
    </xf>
    <xf numFmtId="0" fontId="14" fillId="11" borderId="44" xfId="0" applyFont="1" applyFill="1" applyBorder="1" applyAlignment="1">
      <alignment vertical="center"/>
    </xf>
    <xf numFmtId="0" fontId="14" fillId="11" borderId="46" xfId="0" applyFont="1" applyFill="1" applyBorder="1" applyAlignment="1">
      <alignment vertical="center"/>
    </xf>
    <xf numFmtId="0" fontId="14" fillId="11" borderId="47" xfId="0" applyFont="1" applyFill="1" applyBorder="1" applyAlignment="1">
      <alignment vertical="center"/>
    </xf>
    <xf numFmtId="0" fontId="14" fillId="4" borderId="43" xfId="0" applyFont="1" applyFill="1" applyBorder="1" applyAlignment="1">
      <alignment horizontal="right" vertical="center"/>
    </xf>
    <xf numFmtId="0" fontId="14" fillId="4" borderId="44" xfId="0" applyFont="1" applyFill="1" applyBorder="1" applyAlignment="1">
      <alignment vertical="center"/>
    </xf>
    <xf numFmtId="0" fontId="14" fillId="4" borderId="46" xfId="0" applyFont="1" applyFill="1" applyBorder="1" applyAlignment="1">
      <alignment vertical="center"/>
    </xf>
    <xf numFmtId="0" fontId="14" fillId="4" borderId="47" xfId="0" applyFont="1" applyFill="1" applyBorder="1" applyAlignment="1">
      <alignment vertical="center"/>
    </xf>
    <xf numFmtId="0" fontId="14" fillId="3" borderId="43" xfId="0" applyFont="1" applyFill="1" applyBorder="1" applyAlignment="1">
      <alignment horizontal="right" vertical="center"/>
    </xf>
    <xf numFmtId="0" fontId="14" fillId="3" borderId="44" xfId="0" applyFont="1" applyFill="1" applyBorder="1" applyAlignment="1">
      <alignment vertical="center"/>
    </xf>
    <xf numFmtId="0" fontId="14" fillId="3" borderId="46" xfId="0" applyFont="1" applyFill="1" applyBorder="1" applyAlignment="1">
      <alignment vertical="center"/>
    </xf>
    <xf numFmtId="0" fontId="14" fillId="3" borderId="47" xfId="0" applyFont="1" applyFill="1" applyBorder="1" applyAlignment="1">
      <alignment vertical="center"/>
    </xf>
    <xf numFmtId="0" fontId="14" fillId="9" borderId="43" xfId="0" applyFont="1" applyFill="1" applyBorder="1" applyAlignment="1">
      <alignment horizontal="right" vertical="center"/>
    </xf>
    <xf numFmtId="0" fontId="14" fillId="9" borderId="44" xfId="0" applyFont="1" applyFill="1" applyBorder="1" applyAlignment="1">
      <alignment vertical="center"/>
    </xf>
    <xf numFmtId="0" fontId="14" fillId="9" borderId="46" xfId="0" applyFont="1" applyFill="1" applyBorder="1" applyAlignment="1">
      <alignment vertical="center"/>
    </xf>
    <xf numFmtId="0" fontId="14" fillId="9" borderId="47"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C0A900"/>
      <color rgb="FF8E0000"/>
      <color rgb="FF996633"/>
      <color rgb="FF990033"/>
      <color rgb="FFCC0000"/>
      <color rgb="FFBC0000"/>
      <color rgb="FF6E582C"/>
      <color rgb="FFAC0C0C"/>
      <color rgb="FF007635"/>
      <color rgb="FF175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ysClr val="windowText" lastClr="000000"/>
                </a:solidFill>
              </a:rPr>
              <a:t>Annual Heating Cost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9-12C6-44A2-AB67-3C0E01097818}"/>
              </c:ext>
            </c:extLst>
          </c:dPt>
          <c:dPt>
            <c:idx val="1"/>
            <c:invertIfNegative val="0"/>
            <c:bubble3D val="0"/>
            <c:spPr>
              <a:solidFill>
                <a:srgbClr val="17578B"/>
              </a:solidFill>
              <a:ln>
                <a:noFill/>
              </a:ln>
              <a:effectLst/>
            </c:spPr>
            <c:extLst>
              <c:ext xmlns:c16="http://schemas.microsoft.com/office/drawing/2014/chart" uri="{C3380CC4-5D6E-409C-BE32-E72D297353CC}">
                <c16:uniqueId val="{00000008-12C6-44A2-AB67-3C0E01097818}"/>
              </c:ext>
            </c:extLst>
          </c:dPt>
          <c:dPt>
            <c:idx val="2"/>
            <c:invertIfNegative val="0"/>
            <c:bubble3D val="0"/>
            <c:spPr>
              <a:solidFill>
                <a:srgbClr val="0070C0"/>
              </a:solidFill>
              <a:ln>
                <a:noFill/>
              </a:ln>
              <a:effectLst/>
            </c:spPr>
            <c:extLst>
              <c:ext xmlns:c16="http://schemas.microsoft.com/office/drawing/2014/chart" uri="{C3380CC4-5D6E-409C-BE32-E72D297353CC}">
                <c16:uniqueId val="{00000007-12C6-44A2-AB67-3C0E01097818}"/>
              </c:ext>
            </c:extLst>
          </c:dPt>
          <c:dPt>
            <c:idx val="3"/>
            <c:invertIfNegative val="0"/>
            <c:bubble3D val="0"/>
            <c:spPr>
              <a:solidFill>
                <a:srgbClr val="2F0BC7"/>
              </a:solidFill>
              <a:ln>
                <a:noFill/>
              </a:ln>
              <a:effectLst/>
            </c:spPr>
            <c:extLst>
              <c:ext xmlns:c16="http://schemas.microsoft.com/office/drawing/2014/chart" uri="{C3380CC4-5D6E-409C-BE32-E72D297353CC}">
                <c16:uniqueId val="{00000006-12C6-44A2-AB67-3C0E01097818}"/>
              </c:ext>
            </c:extLst>
          </c:dPt>
          <c:dPt>
            <c:idx val="4"/>
            <c:invertIfNegative val="0"/>
            <c:bubble3D val="0"/>
            <c:spPr>
              <a:solidFill>
                <a:srgbClr val="007635"/>
              </a:solidFill>
              <a:ln>
                <a:noFill/>
              </a:ln>
              <a:effectLst/>
            </c:spPr>
            <c:extLst>
              <c:ext xmlns:c16="http://schemas.microsoft.com/office/drawing/2014/chart" uri="{C3380CC4-5D6E-409C-BE32-E72D297353CC}">
                <c16:uniqueId val="{00000005-12C6-44A2-AB67-3C0E01097818}"/>
              </c:ext>
            </c:extLst>
          </c:dPt>
          <c:dPt>
            <c:idx val="5"/>
            <c:invertIfNegative val="0"/>
            <c:bubble3D val="0"/>
            <c:spPr>
              <a:solidFill>
                <a:srgbClr val="8E0000"/>
              </a:solidFill>
              <a:ln>
                <a:noFill/>
              </a:ln>
              <a:effectLst/>
            </c:spPr>
            <c:extLst>
              <c:ext xmlns:c16="http://schemas.microsoft.com/office/drawing/2014/chart" uri="{C3380CC4-5D6E-409C-BE32-E72D297353CC}">
                <c16:uniqueId val="{00000004-12C6-44A2-AB67-3C0E01097818}"/>
              </c:ext>
            </c:extLst>
          </c:dPt>
          <c:dPt>
            <c:idx val="6"/>
            <c:invertIfNegative val="0"/>
            <c:bubble3D val="0"/>
            <c:spPr>
              <a:solidFill>
                <a:srgbClr val="C0A900"/>
              </a:solidFill>
              <a:ln>
                <a:noFill/>
              </a:ln>
              <a:effectLst/>
            </c:spPr>
            <c:extLst>
              <c:ext xmlns:c16="http://schemas.microsoft.com/office/drawing/2014/chart" uri="{C3380CC4-5D6E-409C-BE32-E72D297353CC}">
                <c16:uniqueId val="{00000003-12C6-44A2-AB67-3C0E01097818}"/>
              </c:ext>
            </c:extLst>
          </c:dPt>
          <c:dPt>
            <c:idx val="7"/>
            <c:invertIfNegative val="0"/>
            <c:bubble3D val="0"/>
            <c:spPr>
              <a:solidFill>
                <a:srgbClr val="996633"/>
              </a:solidFill>
              <a:ln>
                <a:noFill/>
              </a:ln>
              <a:effectLst/>
            </c:spPr>
            <c:extLst>
              <c:ext xmlns:c16="http://schemas.microsoft.com/office/drawing/2014/chart" uri="{C3380CC4-5D6E-409C-BE32-E72D297353CC}">
                <c16:uniqueId val="{00000002-12C6-44A2-AB67-3C0E01097818}"/>
              </c:ext>
            </c:extLst>
          </c:dPt>
          <c:dPt>
            <c:idx val="8"/>
            <c:invertIfNegative val="0"/>
            <c:bubble3D val="0"/>
            <c:spPr>
              <a:solidFill>
                <a:srgbClr val="CC0000"/>
              </a:solidFill>
              <a:ln>
                <a:noFill/>
              </a:ln>
              <a:effectLst/>
            </c:spPr>
            <c:extLst>
              <c:ext xmlns:c16="http://schemas.microsoft.com/office/drawing/2014/chart" uri="{C3380CC4-5D6E-409C-BE32-E72D297353CC}">
                <c16:uniqueId val="{00000000-12C6-44A2-AB67-3C0E01097818}"/>
              </c:ext>
            </c:extLst>
          </c:dPt>
          <c:dPt>
            <c:idx val="9"/>
            <c:invertIfNegative val="0"/>
            <c:bubble3D val="0"/>
            <c:spPr>
              <a:solidFill>
                <a:srgbClr val="6E582C"/>
              </a:solidFill>
              <a:ln>
                <a:noFill/>
              </a:ln>
              <a:effectLst/>
            </c:spPr>
            <c:extLst>
              <c:ext xmlns:c16="http://schemas.microsoft.com/office/drawing/2014/chart" uri="{C3380CC4-5D6E-409C-BE32-E72D297353CC}">
                <c16:uniqueId val="{00000001-12C6-44A2-AB67-3C0E01097818}"/>
              </c:ext>
            </c:extLst>
          </c:dPt>
          <c:dLbls>
            <c:spPr>
              <a:noFill/>
              <a:ln>
                <a:noFill/>
              </a:ln>
              <a:effectLst/>
            </c:spPr>
            <c:txPr>
              <a:bodyPr rot="0" spcFirstLastPara="1" vertOverflow="ellipsis" vert="horz" wrap="square" lIns="38100" tIns="19050" rIns="38100" bIns="19050" anchor="ctr" anchorCtr="1">
                <a:spAutoFit/>
              </a:bodyPr>
              <a:lstStyle/>
              <a:p>
                <a:pPr>
                  <a:defRPr sz="102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Sheet3!$A$2:$A$11</c:f>
              <c:strCache>
                <c:ptCount val="10"/>
                <c:pt idx="0">
                  <c:v>Ductless Mini-Split Heat Pump</c:v>
                </c:pt>
                <c:pt idx="1">
                  <c:v>Gas Furnace</c:v>
                </c:pt>
                <c:pt idx="2">
                  <c:v>Gas Hot Water Boiler</c:v>
                </c:pt>
                <c:pt idx="3">
                  <c:v>Gas Steam Boiler</c:v>
                </c:pt>
                <c:pt idx="4">
                  <c:v>Ducted Heat Pump</c:v>
                </c:pt>
                <c:pt idx="5">
                  <c:v>Oil Boiler</c:v>
                </c:pt>
                <c:pt idx="6">
                  <c:v>Oil Furnace</c:v>
                </c:pt>
                <c:pt idx="7">
                  <c:v>Electric Baseboards</c:v>
                </c:pt>
                <c:pt idx="8">
                  <c:v>Propane Boiler</c:v>
                </c:pt>
                <c:pt idx="9">
                  <c:v>Propane Furnace</c:v>
                </c:pt>
              </c:strCache>
            </c:strRef>
          </c:cat>
          <c:val>
            <c:numRef>
              <c:f>Sheet3!$B$2:$B$11</c:f>
              <c:numCache>
                <c:formatCode>"$"#,##0</c:formatCode>
                <c:ptCount val="10"/>
                <c:pt idx="0">
                  <c:v>1104</c:v>
                </c:pt>
                <c:pt idx="1">
                  <c:v>1283.1578947368421</c:v>
                </c:pt>
                <c:pt idx="2">
                  <c:v>1325.0000000000002</c:v>
                </c:pt>
                <c:pt idx="3">
                  <c:v>1486.5853658536587</c:v>
                </c:pt>
                <c:pt idx="4">
                  <c:v>1533.3333333333335</c:v>
                </c:pt>
                <c:pt idx="5">
                  <c:v>2360.5405480172071</c:v>
                </c:pt>
                <c:pt idx="6">
                  <c:v>2625.4307515589103</c:v>
                </c:pt>
                <c:pt idx="7">
                  <c:v>3235.6389214536925</c:v>
                </c:pt>
                <c:pt idx="8">
                  <c:v>3299.2217787202781</c:v>
                </c:pt>
                <c:pt idx="9">
                  <c:v>3711.624501060312</c:v>
                </c:pt>
              </c:numCache>
            </c:numRef>
          </c:val>
          <c:extLst>
            <c:ext xmlns:c16="http://schemas.microsoft.com/office/drawing/2014/chart" uri="{C3380CC4-5D6E-409C-BE32-E72D297353CC}">
              <c16:uniqueId val="{00000000-9FB7-402F-BBA6-0FBF9F884863}"/>
            </c:ext>
          </c:extLst>
        </c:ser>
        <c:dLbls>
          <c:showLegendKey val="0"/>
          <c:showVal val="0"/>
          <c:showCatName val="0"/>
          <c:showSerName val="0"/>
          <c:showPercent val="0"/>
          <c:showBubbleSize val="0"/>
        </c:dLbls>
        <c:gapWidth val="182"/>
        <c:axId val="1150840831"/>
        <c:axId val="1150832095"/>
      </c:barChart>
      <c:catAx>
        <c:axId val="11508408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70" b="1" i="0" u="none" strike="noStrike" kern="1200" baseline="0">
                <a:solidFill>
                  <a:schemeClr val="tx1">
                    <a:lumMod val="65000"/>
                    <a:lumOff val="35000"/>
                  </a:schemeClr>
                </a:solidFill>
                <a:latin typeface="+mn-lt"/>
                <a:ea typeface="+mn-ea"/>
                <a:cs typeface="+mn-cs"/>
              </a:defRPr>
            </a:pPr>
            <a:endParaRPr lang="en-US"/>
          </a:p>
        </c:txPr>
        <c:crossAx val="1150832095"/>
        <c:crosses val="autoZero"/>
        <c:auto val="1"/>
        <c:lblAlgn val="ctr"/>
        <c:lblOffset val="100"/>
        <c:noMultiLvlLbl val="0"/>
      </c:catAx>
      <c:valAx>
        <c:axId val="1150832095"/>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084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313892</xdr:colOff>
      <xdr:row>4</xdr:row>
      <xdr:rowOff>229898</xdr:rowOff>
    </xdr:from>
    <xdr:to>
      <xdr:col>8</xdr:col>
      <xdr:colOff>103909</xdr:colOff>
      <xdr:row>31</xdr:row>
      <xdr:rowOff>242455</xdr:rowOff>
    </xdr:to>
    <xdr:graphicFrame macro="">
      <xdr:nvGraphicFramePr>
        <xdr:cNvPr id="2" name="Chart 1">
          <a:extLst>
            <a:ext uri="{FF2B5EF4-FFF2-40B4-BE49-F238E27FC236}">
              <a16:creationId xmlns:a16="http://schemas.microsoft.com/office/drawing/2014/main" id="{23F4488A-5DBF-CDDB-A842-9DB481F54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0"/>
  <sheetViews>
    <sheetView tabSelected="1" topLeftCell="A3" zoomScaleNormal="100" workbookViewId="0">
      <selection activeCell="K11" sqref="K11"/>
    </sheetView>
  </sheetViews>
  <sheetFormatPr defaultRowHeight="15"/>
  <cols>
    <col min="1" max="1" width="9.140625" style="1"/>
    <col min="2" max="2" width="5.7109375" style="1" customWidth="1"/>
    <col min="3" max="4" width="9.140625" style="1"/>
    <col min="5" max="5" width="23.42578125" style="1" customWidth="1"/>
    <col min="6" max="6" width="26.140625" style="1" customWidth="1"/>
    <col min="7" max="7" width="15.5703125" style="1" customWidth="1"/>
    <col min="8" max="8" width="110.42578125" style="1" customWidth="1"/>
    <col min="9" max="9" width="8.28515625" style="1" customWidth="1"/>
    <col min="10" max="16384" width="9.140625" style="1"/>
  </cols>
  <sheetData>
    <row r="1" spans="1:40" s="8" customFormat="1" ht="15.75" thickBot="1"/>
    <row r="2" spans="1:40" ht="32.25" customHeight="1" thickBot="1">
      <c r="A2" s="3"/>
      <c r="B2" s="35"/>
      <c r="C2" s="56" t="s">
        <v>11</v>
      </c>
      <c r="D2" s="56"/>
      <c r="E2" s="56"/>
      <c r="F2" s="56"/>
      <c r="G2" s="56"/>
      <c r="H2" s="56"/>
      <c r="I2" s="57"/>
      <c r="J2" s="12"/>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0" ht="66.75" customHeight="1" thickBot="1">
      <c r="A3" s="3"/>
      <c r="B3" s="32"/>
      <c r="C3" s="64" t="s">
        <v>54</v>
      </c>
      <c r="D3" s="64"/>
      <c r="E3" s="64"/>
      <c r="F3" s="64"/>
      <c r="G3" s="64"/>
      <c r="H3" s="64"/>
      <c r="I3" s="40"/>
      <c r="J3" s="1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3"/>
    </row>
    <row r="4" spans="1:40" ht="75.75" customHeight="1" thickBot="1">
      <c r="A4" s="3"/>
      <c r="B4" s="32"/>
      <c r="C4" s="65" t="s">
        <v>67</v>
      </c>
      <c r="D4" s="66"/>
      <c r="E4" s="66"/>
      <c r="F4" s="66"/>
      <c r="G4" s="66"/>
      <c r="H4" s="67"/>
      <c r="I4" s="40"/>
      <c r="J4" s="11"/>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
    </row>
    <row r="5" spans="1:40" ht="23.25" customHeight="1" thickBot="1">
      <c r="A5" s="3"/>
      <c r="B5" s="16"/>
      <c r="C5" s="26"/>
      <c r="D5" s="5"/>
      <c r="E5" s="5"/>
      <c r="F5" s="5"/>
      <c r="G5" s="5"/>
      <c r="H5" s="5"/>
      <c r="I5" s="13"/>
      <c r="J5" s="1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3"/>
    </row>
    <row r="6" spans="1:40" ht="16.5" thickTop="1" thickBot="1">
      <c r="A6" s="3"/>
      <c r="B6" s="36"/>
      <c r="C6" s="38"/>
      <c r="D6" s="39"/>
      <c r="E6" s="61" t="s">
        <v>1</v>
      </c>
      <c r="F6" s="62"/>
      <c r="G6" s="63"/>
      <c r="H6" s="11"/>
      <c r="I6" s="14"/>
      <c r="J6" s="11"/>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3"/>
    </row>
    <row r="7" spans="1:40" ht="18" thickBot="1">
      <c r="A7" s="3"/>
      <c r="B7" s="36"/>
      <c r="C7" s="38"/>
      <c r="D7" s="39"/>
      <c r="E7" s="70" t="s">
        <v>48</v>
      </c>
      <c r="F7" s="71"/>
      <c r="G7" s="50">
        <f>0.16</f>
        <v>0.16</v>
      </c>
      <c r="H7" s="11"/>
      <c r="I7" s="14"/>
      <c r="J7" s="1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
    </row>
    <row r="8" spans="1:40" ht="18" thickBot="1">
      <c r="A8" s="3"/>
      <c r="B8" s="36"/>
      <c r="C8" s="38"/>
      <c r="D8" s="39"/>
      <c r="E8" s="70" t="s">
        <v>26</v>
      </c>
      <c r="F8" s="71"/>
      <c r="G8" s="50">
        <v>1.59</v>
      </c>
      <c r="H8" s="11"/>
      <c r="I8" s="14"/>
      <c r="J8" s="11"/>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3"/>
    </row>
    <row r="9" spans="1:40" ht="18" thickBot="1">
      <c r="A9" s="3"/>
      <c r="B9" s="36"/>
      <c r="C9" s="38"/>
      <c r="D9" s="39"/>
      <c r="E9" s="70" t="s">
        <v>27</v>
      </c>
      <c r="F9" s="71"/>
      <c r="G9" s="50">
        <v>3.71</v>
      </c>
      <c r="H9" s="9"/>
      <c r="I9" s="15"/>
      <c r="J9" s="11"/>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3"/>
    </row>
    <row r="10" spans="1:40" ht="18.75" thickBot="1">
      <c r="A10" s="3"/>
      <c r="B10" s="36"/>
      <c r="C10" s="38"/>
      <c r="D10" s="39"/>
      <c r="E10" s="72" t="s">
        <v>28</v>
      </c>
      <c r="F10" s="73"/>
      <c r="G10" s="51">
        <v>3.66</v>
      </c>
      <c r="H10" s="11"/>
      <c r="I10" s="14"/>
      <c r="J10" s="11"/>
      <c r="K10" s="2"/>
      <c r="L10" s="5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3"/>
    </row>
    <row r="11" spans="1:40" ht="15.75" thickBot="1">
      <c r="A11" s="3"/>
      <c r="B11" s="16"/>
      <c r="C11" s="26"/>
      <c r="D11" s="5"/>
      <c r="E11" s="5"/>
      <c r="F11" s="5"/>
      <c r="G11" s="5"/>
      <c r="H11" s="8"/>
      <c r="I11" s="15"/>
      <c r="J11" s="11"/>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3"/>
    </row>
    <row r="12" spans="1:40" ht="16.5" thickTop="1" thickBot="1">
      <c r="A12" s="3"/>
      <c r="B12" s="36"/>
      <c r="C12" s="58" t="s">
        <v>18</v>
      </c>
      <c r="D12" s="59"/>
      <c r="E12" s="60"/>
      <c r="F12" s="68" t="s">
        <v>2</v>
      </c>
      <c r="G12" s="69"/>
      <c r="H12" s="34"/>
      <c r="I12" s="23"/>
      <c r="J12" s="11"/>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3"/>
    </row>
    <row r="13" spans="1:40" ht="18.75" thickTop="1" thickBot="1">
      <c r="A13" s="3"/>
      <c r="B13" s="36"/>
      <c r="C13" s="87" t="s">
        <v>35</v>
      </c>
      <c r="D13" s="88"/>
      <c r="E13" s="88"/>
      <c r="F13" s="45" t="s">
        <v>45</v>
      </c>
      <c r="G13" s="49">
        <v>0.93</v>
      </c>
      <c r="H13" s="34"/>
      <c r="I13" s="23"/>
      <c r="J13" s="11"/>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3"/>
    </row>
    <row r="14" spans="1:40" ht="18" thickBot="1">
      <c r="A14" s="3"/>
      <c r="B14" s="36"/>
      <c r="C14" s="89"/>
      <c r="D14" s="90"/>
      <c r="E14" s="90"/>
      <c r="F14" s="47" t="s">
        <v>39</v>
      </c>
      <c r="G14" s="48">
        <v>0.8</v>
      </c>
      <c r="H14" s="34"/>
      <c r="I14" s="23"/>
      <c r="J14" s="11"/>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3"/>
    </row>
    <row r="15" spans="1:40" ht="17.25" customHeight="1" thickTop="1" thickBot="1">
      <c r="A15" s="3"/>
      <c r="B15" s="36"/>
      <c r="C15" s="107" t="s">
        <v>33</v>
      </c>
      <c r="D15" s="108"/>
      <c r="E15" s="108"/>
      <c r="F15" s="45" t="s">
        <v>10</v>
      </c>
      <c r="G15" s="49">
        <v>0.88</v>
      </c>
      <c r="H15" s="34"/>
      <c r="I15" s="25"/>
      <c r="J15" s="1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
    </row>
    <row r="16" spans="1:40" ht="17.25" customHeight="1" thickBot="1">
      <c r="A16" s="3"/>
      <c r="B16" s="36"/>
      <c r="C16" s="109"/>
      <c r="D16" s="110"/>
      <c r="E16" s="110"/>
      <c r="F16" s="47" t="s">
        <v>39</v>
      </c>
      <c r="G16" s="48">
        <v>0.8</v>
      </c>
      <c r="H16" s="34"/>
      <c r="I16" s="25"/>
      <c r="J16" s="11"/>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3"/>
    </row>
    <row r="17" spans="1:40" ht="17.25" customHeight="1" thickTop="1" thickBot="1">
      <c r="A17" s="3"/>
      <c r="B17" s="36"/>
      <c r="C17" s="91" t="s">
        <v>36</v>
      </c>
      <c r="D17" s="92"/>
      <c r="E17" s="92"/>
      <c r="F17" s="45" t="s">
        <v>46</v>
      </c>
      <c r="G17" s="49">
        <v>0.93</v>
      </c>
      <c r="H17" s="34"/>
      <c r="I17" s="25"/>
      <c r="J17" s="1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3"/>
    </row>
    <row r="18" spans="1:40" ht="17.25" customHeight="1" thickBot="1">
      <c r="A18" s="3"/>
      <c r="B18" s="36"/>
      <c r="C18" s="93"/>
      <c r="D18" s="94"/>
      <c r="E18" s="94"/>
      <c r="F18" s="47" t="s">
        <v>43</v>
      </c>
      <c r="G18" s="48">
        <v>0.9</v>
      </c>
      <c r="H18" s="34"/>
      <c r="I18" s="25"/>
      <c r="J18" s="11"/>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3"/>
    </row>
    <row r="19" spans="1:40" ht="15" customHeight="1" thickTop="1" thickBot="1">
      <c r="A19" s="3"/>
      <c r="B19" s="36"/>
      <c r="C19" s="111" t="s">
        <v>34</v>
      </c>
      <c r="D19" s="112"/>
      <c r="E19" s="112"/>
      <c r="F19" s="45" t="s">
        <v>29</v>
      </c>
      <c r="G19" s="49">
        <v>0.87</v>
      </c>
      <c r="H19" s="34"/>
      <c r="I19" s="23"/>
      <c r="J19" s="11"/>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3"/>
    </row>
    <row r="20" spans="1:40" ht="17.25" customHeight="1" thickBot="1">
      <c r="A20" s="3"/>
      <c r="B20" s="36"/>
      <c r="C20" s="113"/>
      <c r="D20" s="114"/>
      <c r="E20" s="114"/>
      <c r="F20" s="47" t="s">
        <v>43</v>
      </c>
      <c r="G20" s="48">
        <v>0.9</v>
      </c>
      <c r="H20" s="34"/>
      <c r="I20" s="24"/>
      <c r="J20" s="11"/>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3"/>
    </row>
    <row r="21" spans="1:40" ht="17.25" customHeight="1" thickTop="1" thickBot="1">
      <c r="A21" s="3"/>
      <c r="B21" s="36"/>
      <c r="C21" s="123" t="s">
        <v>37</v>
      </c>
      <c r="D21" s="124"/>
      <c r="E21" s="124" t="s">
        <v>22</v>
      </c>
      <c r="F21" s="45" t="s">
        <v>24</v>
      </c>
      <c r="G21" s="49">
        <v>1</v>
      </c>
      <c r="H21" s="34"/>
      <c r="I21" s="25"/>
      <c r="J21" s="1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3"/>
    </row>
    <row r="22" spans="1:40" ht="17.25" customHeight="1" thickBot="1">
      <c r="A22" s="3"/>
      <c r="B22" s="36"/>
      <c r="C22" s="125"/>
      <c r="D22" s="126"/>
      <c r="E22" s="126"/>
      <c r="F22" s="47" t="s">
        <v>0</v>
      </c>
      <c r="G22" s="48">
        <v>1</v>
      </c>
      <c r="H22" s="34"/>
      <c r="I22" s="25"/>
      <c r="J22" s="1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3"/>
    </row>
    <row r="23" spans="1:40" ht="17.25" customHeight="1" thickTop="1" thickBot="1">
      <c r="A23" s="3"/>
      <c r="B23" s="36"/>
      <c r="C23" s="103" t="s">
        <v>31</v>
      </c>
      <c r="D23" s="104"/>
      <c r="E23" s="104"/>
      <c r="F23" s="45" t="s">
        <v>7</v>
      </c>
      <c r="G23" s="46">
        <v>9</v>
      </c>
      <c r="H23" s="34"/>
      <c r="I23" s="25"/>
      <c r="J23" s="11"/>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3"/>
    </row>
    <row r="24" spans="1:40" ht="17.25" customHeight="1" thickBot="1">
      <c r="A24" s="3"/>
      <c r="B24" s="36"/>
      <c r="C24" s="105"/>
      <c r="D24" s="106"/>
      <c r="E24" s="106"/>
      <c r="F24" s="47" t="s">
        <v>39</v>
      </c>
      <c r="G24" s="48">
        <v>0.8</v>
      </c>
      <c r="H24" s="34"/>
      <c r="I24" s="24"/>
      <c r="J24" s="11"/>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3"/>
    </row>
    <row r="25" spans="1:40" ht="15" customHeight="1" thickTop="1" thickBot="1">
      <c r="A25" s="3"/>
      <c r="B25" s="36"/>
      <c r="C25" s="119" t="s">
        <v>50</v>
      </c>
      <c r="D25" s="120"/>
      <c r="E25" s="120"/>
      <c r="F25" s="45" t="s">
        <v>9</v>
      </c>
      <c r="G25" s="49">
        <v>0.82</v>
      </c>
      <c r="H25" s="34"/>
      <c r="I25" s="24"/>
      <c r="J25" s="11"/>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3"/>
    </row>
    <row r="26" spans="1:40" ht="15.75" customHeight="1" thickBot="1">
      <c r="A26" s="3"/>
      <c r="B26" s="36"/>
      <c r="C26" s="121"/>
      <c r="D26" s="122"/>
      <c r="E26" s="122"/>
      <c r="F26" s="47" t="s">
        <v>43</v>
      </c>
      <c r="G26" s="48">
        <v>0.9</v>
      </c>
      <c r="H26" s="34"/>
      <c r="I26" s="24"/>
      <c r="J26" s="1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3"/>
    </row>
    <row r="27" spans="1:40" ht="15" customHeight="1" thickTop="1" thickBot="1">
      <c r="A27" s="3"/>
      <c r="B27" s="36"/>
      <c r="C27" s="115" t="s">
        <v>49</v>
      </c>
      <c r="D27" s="116"/>
      <c r="E27" s="116"/>
      <c r="F27" s="45" t="s">
        <v>9</v>
      </c>
      <c r="G27" s="49">
        <v>0.92</v>
      </c>
      <c r="H27" s="34"/>
      <c r="I27" s="25"/>
      <c r="J27" s="1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3"/>
    </row>
    <row r="28" spans="1:40" ht="17.25" customHeight="1" thickBot="1">
      <c r="A28" s="3"/>
      <c r="B28" s="36"/>
      <c r="C28" s="117"/>
      <c r="D28" s="118"/>
      <c r="E28" s="118"/>
      <c r="F28" s="47" t="s">
        <v>43</v>
      </c>
      <c r="G28" s="48">
        <v>0.9</v>
      </c>
      <c r="H28" s="34"/>
      <c r="I28" s="25"/>
      <c r="J28" s="11"/>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3"/>
    </row>
    <row r="29" spans="1:40" ht="17.25" customHeight="1" thickTop="1" thickBot="1">
      <c r="A29" s="3"/>
      <c r="B29" s="36"/>
      <c r="C29" s="99" t="s">
        <v>32</v>
      </c>
      <c r="D29" s="100"/>
      <c r="E29" s="100"/>
      <c r="F29" s="45" t="s">
        <v>40</v>
      </c>
      <c r="G29" s="49">
        <v>0.95</v>
      </c>
      <c r="H29" s="34"/>
      <c r="I29" s="25"/>
      <c r="J29" s="1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
    </row>
    <row r="30" spans="1:40" ht="17.25" customHeight="1" thickBot="1">
      <c r="A30" s="3"/>
      <c r="B30" s="36"/>
      <c r="C30" s="101"/>
      <c r="D30" s="102"/>
      <c r="E30" s="102"/>
      <c r="F30" s="47" t="s">
        <v>41</v>
      </c>
      <c r="G30" s="48">
        <v>0.9</v>
      </c>
      <c r="H30" s="34"/>
      <c r="I30" s="24"/>
      <c r="J30" s="1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3"/>
    </row>
    <row r="31" spans="1:40" ht="16.5" customHeight="1" thickTop="1">
      <c r="A31" s="3"/>
      <c r="B31" s="16"/>
      <c r="C31" s="95" t="s">
        <v>30</v>
      </c>
      <c r="D31" s="96"/>
      <c r="E31" s="96"/>
      <c r="F31" s="45" t="s">
        <v>38</v>
      </c>
      <c r="G31" s="46">
        <v>10</v>
      </c>
      <c r="H31" s="30"/>
      <c r="I31" s="31"/>
      <c r="J31" s="11"/>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3"/>
    </row>
    <row r="32" spans="1:40" ht="20.25" customHeight="1" thickBot="1">
      <c r="A32" s="3"/>
      <c r="B32" s="16"/>
      <c r="C32" s="97"/>
      <c r="D32" s="98"/>
      <c r="E32" s="98"/>
      <c r="F32" s="47" t="s">
        <v>0</v>
      </c>
      <c r="G32" s="48">
        <v>1</v>
      </c>
      <c r="H32" s="30"/>
      <c r="I32" s="31"/>
      <c r="J32" s="1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3"/>
    </row>
    <row r="33" spans="1:40" ht="12.75" customHeight="1" thickTop="1">
      <c r="A33" s="3"/>
      <c r="B33" s="16"/>
      <c r="C33" s="44"/>
      <c r="D33" s="27"/>
      <c r="E33" s="27"/>
      <c r="F33" s="28"/>
      <c r="G33" s="29"/>
      <c r="H33" s="30"/>
      <c r="I33" s="31"/>
      <c r="J33" s="1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3"/>
    </row>
    <row r="34" spans="1:40" ht="18.75">
      <c r="A34" s="3"/>
      <c r="B34" s="16"/>
      <c r="C34" s="44" t="s">
        <v>47</v>
      </c>
      <c r="D34" s="27"/>
      <c r="E34" s="27"/>
      <c r="F34" s="28"/>
      <c r="G34" s="29"/>
      <c r="H34" s="30"/>
      <c r="I34" s="31"/>
      <c r="J34" s="11"/>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3"/>
    </row>
    <row r="35" spans="1:40">
      <c r="A35" s="3"/>
      <c r="B35" s="16"/>
      <c r="C35" s="22" t="s">
        <v>62</v>
      </c>
      <c r="D35" s="10"/>
      <c r="E35" s="10"/>
      <c r="F35" s="10"/>
      <c r="G35" s="10"/>
      <c r="H35" s="10"/>
      <c r="I35" s="17"/>
      <c r="J35" s="11"/>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3"/>
    </row>
    <row r="36" spans="1:40">
      <c r="A36" s="3"/>
      <c r="B36" s="16"/>
      <c r="C36" s="22" t="s">
        <v>63</v>
      </c>
      <c r="D36" s="10"/>
      <c r="E36" s="10"/>
      <c r="F36" s="10"/>
      <c r="G36" s="10"/>
      <c r="H36" s="10"/>
      <c r="I36" s="17"/>
      <c r="J36" s="11"/>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3"/>
    </row>
    <row r="37" spans="1:40">
      <c r="A37" s="3"/>
      <c r="B37" s="16"/>
      <c r="C37" s="22" t="s">
        <v>64</v>
      </c>
      <c r="D37" s="10"/>
      <c r="E37" s="10"/>
      <c r="F37" s="10"/>
      <c r="G37" s="10"/>
      <c r="H37" s="10"/>
      <c r="I37" s="17"/>
      <c r="J37" s="11"/>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3"/>
    </row>
    <row r="38" spans="1:40">
      <c r="A38" s="3"/>
      <c r="B38" s="16"/>
      <c r="C38" s="22" t="s">
        <v>65</v>
      </c>
      <c r="D38" s="10"/>
      <c r="E38" s="10"/>
      <c r="F38" s="10"/>
      <c r="G38" s="10"/>
      <c r="H38" s="10"/>
      <c r="I38" s="17"/>
      <c r="J38" s="11"/>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3"/>
    </row>
    <row r="39" spans="1:40">
      <c r="A39" s="3"/>
      <c r="B39" s="16"/>
      <c r="C39" s="22" t="s">
        <v>59</v>
      </c>
      <c r="D39" s="10"/>
      <c r="E39" s="10"/>
      <c r="F39" s="10"/>
      <c r="G39" s="10"/>
      <c r="H39" s="10"/>
      <c r="I39" s="17"/>
      <c r="J39" s="1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3"/>
    </row>
    <row r="40" spans="1:40">
      <c r="A40" s="3"/>
      <c r="B40" s="16"/>
      <c r="C40" s="22" t="s">
        <v>8</v>
      </c>
      <c r="D40" s="10"/>
      <c r="E40" s="10"/>
      <c r="F40" s="10"/>
      <c r="G40" s="10"/>
      <c r="H40" s="10"/>
      <c r="I40" s="17"/>
      <c r="J40" s="11"/>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3"/>
    </row>
    <row r="41" spans="1:40">
      <c r="A41" s="3"/>
      <c r="B41" s="16"/>
      <c r="C41" s="22" t="s">
        <v>42</v>
      </c>
      <c r="D41" s="10"/>
      <c r="E41" s="10"/>
      <c r="F41" s="10"/>
      <c r="G41" s="10"/>
      <c r="H41" s="10"/>
      <c r="I41" s="17"/>
      <c r="J41" s="11"/>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3"/>
    </row>
    <row r="42" spans="1:40">
      <c r="A42" s="3"/>
      <c r="B42" s="16"/>
      <c r="C42" s="22" t="s">
        <v>58</v>
      </c>
      <c r="D42" s="10"/>
      <c r="E42" s="10"/>
      <c r="F42" s="10"/>
      <c r="G42" s="10"/>
      <c r="H42" s="10"/>
      <c r="I42" s="17"/>
      <c r="J42" s="11"/>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3"/>
    </row>
    <row r="43" spans="1:40">
      <c r="A43" s="3"/>
      <c r="B43" s="16"/>
      <c r="C43" s="22" t="s">
        <v>44</v>
      </c>
      <c r="D43" s="10"/>
      <c r="E43" s="10"/>
      <c r="F43" s="10"/>
      <c r="G43" s="10"/>
      <c r="H43" s="10"/>
      <c r="I43" s="17"/>
      <c r="J43" s="11"/>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3"/>
    </row>
    <row r="44" spans="1:40">
      <c r="A44" s="3"/>
      <c r="B44" s="16"/>
      <c r="C44" s="22" t="s">
        <v>56</v>
      </c>
      <c r="D44" s="10"/>
      <c r="E44" s="10"/>
      <c r="F44" s="10"/>
      <c r="G44" s="10"/>
      <c r="H44" s="10"/>
      <c r="I44" s="17"/>
      <c r="J44" s="11"/>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3"/>
    </row>
    <row r="45" spans="1:40">
      <c r="A45" s="3"/>
      <c r="B45" s="16"/>
      <c r="C45" s="22" t="s">
        <v>57</v>
      </c>
      <c r="D45" s="10"/>
      <c r="E45" s="10"/>
      <c r="F45" s="10"/>
      <c r="G45" s="10"/>
      <c r="H45" s="10"/>
      <c r="I45" s="17"/>
      <c r="J45" s="11"/>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3"/>
    </row>
    <row r="46" spans="1:40">
      <c r="A46" s="3"/>
      <c r="B46" s="16"/>
      <c r="C46" s="22" t="s">
        <v>66</v>
      </c>
      <c r="D46" s="10"/>
      <c r="E46" s="10"/>
      <c r="F46" s="10"/>
      <c r="G46" s="10"/>
      <c r="H46" s="10"/>
      <c r="I46" s="17"/>
      <c r="J46" s="11"/>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3"/>
    </row>
    <row r="47" spans="1:40" ht="15.75" thickBot="1">
      <c r="A47" s="3"/>
      <c r="B47" s="16"/>
      <c r="C47" s="22" t="s">
        <v>60</v>
      </c>
      <c r="D47" s="10"/>
      <c r="E47" s="10"/>
      <c r="F47" s="10"/>
      <c r="G47" s="10"/>
      <c r="H47" s="10"/>
      <c r="I47" s="17"/>
      <c r="J47" s="11"/>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3"/>
    </row>
    <row r="48" spans="1:40" ht="15.75" thickBot="1">
      <c r="A48" s="3"/>
      <c r="B48" s="16"/>
      <c r="C48" s="33"/>
      <c r="D48" s="19"/>
      <c r="E48" s="19"/>
      <c r="F48" s="19"/>
      <c r="G48" s="19"/>
      <c r="H48" s="18"/>
      <c r="I48" s="20"/>
      <c r="J48" s="11"/>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3"/>
    </row>
    <row r="49" spans="1:40">
      <c r="A49" s="3"/>
      <c r="B49" s="36"/>
      <c r="C49" s="78" t="s">
        <v>21</v>
      </c>
      <c r="D49" s="79"/>
      <c r="E49" s="79"/>
      <c r="F49" s="80"/>
      <c r="G49" s="81"/>
      <c r="H49" s="12"/>
      <c r="I49" s="21"/>
      <c r="J49" s="11"/>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3"/>
    </row>
    <row r="50" spans="1:40">
      <c r="A50" s="3"/>
      <c r="B50" s="36"/>
      <c r="C50" s="82" t="s">
        <v>3</v>
      </c>
      <c r="D50" s="83"/>
      <c r="E50" s="83"/>
      <c r="F50" s="83"/>
      <c r="G50" s="41">
        <v>69000000</v>
      </c>
      <c r="H50" s="86" t="s">
        <v>61</v>
      </c>
      <c r="I50" s="75"/>
      <c r="J50" s="11"/>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3"/>
    </row>
    <row r="51" spans="1:40">
      <c r="A51" s="3"/>
      <c r="B51" s="36"/>
      <c r="C51" s="82" t="s">
        <v>4</v>
      </c>
      <c r="D51" s="83"/>
      <c r="E51" s="83"/>
      <c r="F51" s="83"/>
      <c r="G51" s="42">
        <v>138500</v>
      </c>
      <c r="H51" s="74" t="s">
        <v>19</v>
      </c>
      <c r="I51" s="75"/>
      <c r="J51" s="11"/>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3"/>
    </row>
    <row r="52" spans="1:40">
      <c r="A52" s="3"/>
      <c r="B52" s="36"/>
      <c r="C52" s="82" t="s">
        <v>5</v>
      </c>
      <c r="D52" s="83"/>
      <c r="E52" s="83"/>
      <c r="F52" s="83"/>
      <c r="G52" s="42">
        <v>91452</v>
      </c>
      <c r="H52" s="74" t="s">
        <v>19</v>
      </c>
      <c r="I52" s="75"/>
      <c r="J52" s="11"/>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3"/>
    </row>
    <row r="53" spans="1:40" ht="15.75" thickBot="1">
      <c r="A53" s="3"/>
      <c r="B53" s="37"/>
      <c r="C53" s="84" t="s">
        <v>6</v>
      </c>
      <c r="D53" s="85"/>
      <c r="E53" s="85"/>
      <c r="F53" s="85"/>
      <c r="G53" s="43">
        <v>100000</v>
      </c>
      <c r="H53" s="76" t="s">
        <v>20</v>
      </c>
      <c r="I53" s="77"/>
      <c r="J53" s="11"/>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3"/>
    </row>
    <row r="54" spans="1:40">
      <c r="A54" s="2"/>
      <c r="B54" s="6"/>
      <c r="C54" s="6"/>
      <c r="D54" s="6"/>
      <c r="E54" s="6"/>
      <c r="F54" s="6"/>
      <c r="G54" s="6"/>
      <c r="H54" s="6"/>
      <c r="I54" s="6"/>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3"/>
    </row>
    <row r="55" spans="1:40">
      <c r="A55" s="12"/>
      <c r="B55" s="12"/>
      <c r="C55" s="6"/>
      <c r="D55" s="6"/>
      <c r="E55" s="6"/>
      <c r="F55" s="5"/>
      <c r="G55" s="5"/>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3"/>
    </row>
    <row r="56" spans="1:40">
      <c r="A56" s="11"/>
      <c r="B56" s="11"/>
      <c r="C56" s="2"/>
      <c r="D56" s="2"/>
      <c r="E56" s="3"/>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3"/>
    </row>
    <row r="57" spans="1:40">
      <c r="A57" s="11"/>
      <c r="B57" s="11"/>
      <c r="C57" s="2"/>
      <c r="D57" s="2"/>
      <c r="E57" s="3"/>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3"/>
    </row>
    <row r="58" spans="1:40">
      <c r="A58" s="11"/>
      <c r="B58" s="11"/>
      <c r="C58" s="2"/>
      <c r="D58" s="2"/>
      <c r="E58" s="3"/>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3"/>
    </row>
    <row r="59" spans="1:40">
      <c r="A59" s="11"/>
      <c r="B59" s="11"/>
      <c r="C59" s="2"/>
      <c r="D59" s="2"/>
      <c r="E59" s="3"/>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3"/>
    </row>
    <row r="60" spans="1:40">
      <c r="A60" s="11"/>
      <c r="B60" s="11"/>
      <c r="C60" s="2"/>
      <c r="D60" s="2"/>
      <c r="E60" s="3"/>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3"/>
    </row>
    <row r="61" spans="1:40">
      <c r="A61" s="11"/>
      <c r="B61" s="11"/>
      <c r="C61" s="2"/>
      <c r="D61" s="2"/>
      <c r="E61" s="3"/>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3"/>
    </row>
    <row r="62" spans="1:40">
      <c r="A62" s="11"/>
      <c r="B62" s="11"/>
      <c r="C62" s="2"/>
      <c r="D62" s="2"/>
      <c r="E62" s="3"/>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3"/>
    </row>
    <row r="63" spans="1:40">
      <c r="A63" s="11"/>
      <c r="B63" s="11"/>
      <c r="C63" s="2"/>
      <c r="D63" s="2"/>
      <c r="E63" s="3"/>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3"/>
    </row>
    <row r="64" spans="1:40">
      <c r="A64" s="11"/>
      <c r="B64" s="11"/>
      <c r="C64" s="2"/>
      <c r="D64" s="2"/>
      <c r="E64" s="3"/>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3"/>
    </row>
    <row r="65" spans="1:40">
      <c r="A65" s="11"/>
      <c r="B65" s="11"/>
      <c r="C65" s="2"/>
      <c r="D65" s="2"/>
      <c r="E65" s="3"/>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3"/>
    </row>
    <row r="66" spans="1:40">
      <c r="A66" s="11"/>
      <c r="B66" s="11"/>
      <c r="C66" s="2"/>
      <c r="D66" s="2"/>
      <c r="E66" s="3"/>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3"/>
    </row>
    <row r="67" spans="1:40">
      <c r="A67" s="11"/>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3"/>
    </row>
    <row r="68" spans="1:40">
      <c r="A68" s="11"/>
      <c r="B68" s="11"/>
      <c r="C68" s="2"/>
      <c r="D68" s="2"/>
      <c r="E68" s="2"/>
      <c r="F68" s="11"/>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3"/>
    </row>
    <row r="69" spans="1:40">
      <c r="A69" s="11"/>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3"/>
    </row>
    <row r="70" spans="1:40">
      <c r="A70" s="11"/>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3"/>
    </row>
    <row r="71" spans="1:40">
      <c r="A71" s="11"/>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3"/>
    </row>
    <row r="72" spans="1:40">
      <c r="A72" s="11"/>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3"/>
    </row>
    <row r="73" spans="1:40">
      <c r="A73" s="11"/>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3"/>
    </row>
    <row r="74" spans="1:40">
      <c r="A74" s="11"/>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3"/>
    </row>
    <row r="75" spans="1:40">
      <c r="A75" s="11"/>
      <c r="B75" s="1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3"/>
    </row>
    <row r="76" spans="1:40">
      <c r="A76" s="11"/>
      <c r="B76" s="1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3"/>
    </row>
    <row r="77" spans="1:40">
      <c r="A77" s="11"/>
      <c r="B77" s="1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3"/>
    </row>
    <row r="78" spans="1:40">
      <c r="A78" s="11"/>
      <c r="B78" s="1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3"/>
    </row>
    <row r="79" spans="1:40">
      <c r="A79" s="11"/>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3"/>
    </row>
    <row r="80" spans="1:40">
      <c r="A80" s="11"/>
      <c r="B80" s="1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3"/>
    </row>
    <row r="81" spans="1:40">
      <c r="A81" s="11"/>
      <c r="B81" s="1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3"/>
    </row>
    <row r="82" spans="1:40">
      <c r="A82" s="11"/>
      <c r="B82" s="1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3"/>
    </row>
    <row r="83" spans="1:40">
      <c r="A83" s="11"/>
      <c r="B83" s="1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3"/>
    </row>
    <row r="84" spans="1:40">
      <c r="A84" s="11"/>
      <c r="B84" s="1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3"/>
    </row>
    <row r="85" spans="1:40">
      <c r="A85" s="11"/>
      <c r="B85" s="1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3"/>
    </row>
    <row r="86" spans="1:40">
      <c r="A86" s="11"/>
      <c r="B86" s="1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3"/>
    </row>
    <row r="87" spans="1:40">
      <c r="A87" s="11"/>
      <c r="B87" s="1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3"/>
    </row>
    <row r="88" spans="1:40">
      <c r="A88" s="11"/>
      <c r="B88" s="1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3"/>
    </row>
    <row r="89" spans="1:40">
      <c r="A89" s="11"/>
      <c r="B89" s="1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3"/>
    </row>
    <row r="90" spans="1:40">
      <c r="A90" s="11"/>
      <c r="B90" s="1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3"/>
    </row>
    <row r="91" spans="1:40">
      <c r="A91" s="11"/>
      <c r="B91" s="1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3"/>
    </row>
    <row r="92" spans="1:40">
      <c r="A92" s="11"/>
      <c r="B92" s="1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3"/>
    </row>
    <row r="93" spans="1:40">
      <c r="A93" s="11"/>
      <c r="B93" s="1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3"/>
    </row>
    <row r="94" spans="1:40">
      <c r="A94" s="11"/>
      <c r="B94" s="1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3"/>
    </row>
    <row r="95" spans="1:40">
      <c r="A95" s="11"/>
      <c r="B95" s="1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3"/>
    </row>
    <row r="96" spans="1:40">
      <c r="A96" s="11"/>
      <c r="B96" s="1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3"/>
    </row>
    <row r="97" spans="1:40">
      <c r="A97" s="11"/>
      <c r="B97" s="1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3"/>
    </row>
    <row r="98" spans="1:40">
      <c r="A98" s="11"/>
      <c r="B98" s="1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3"/>
    </row>
    <row r="99" spans="1:40">
      <c r="A99" s="11"/>
      <c r="B99" s="1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3"/>
    </row>
    <row r="100" spans="1:40">
      <c r="A100" s="11"/>
      <c r="B100" s="1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3"/>
    </row>
    <row r="101" spans="1:40">
      <c r="A101" s="11"/>
      <c r="B101" s="1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3"/>
    </row>
    <row r="102" spans="1:40">
      <c r="A102" s="11"/>
      <c r="B102" s="1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3"/>
    </row>
    <row r="103" spans="1:40">
      <c r="A103" s="11"/>
      <c r="B103" s="1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3"/>
    </row>
    <row r="104" spans="1:40">
      <c r="A104" s="11"/>
      <c r="B104" s="1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3"/>
    </row>
    <row r="105" spans="1:40">
      <c r="A105" s="11"/>
      <c r="B105" s="1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3"/>
    </row>
    <row r="106" spans="1:40">
      <c r="A106" s="11"/>
      <c r="B106" s="1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3"/>
    </row>
    <row r="107" spans="1:40">
      <c r="A107" s="11"/>
      <c r="B107" s="1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3"/>
    </row>
    <row r="108" spans="1:40">
      <c r="A108" s="11"/>
      <c r="B108" s="1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3"/>
    </row>
    <row r="109" spans="1:40">
      <c r="A109" s="11"/>
      <c r="B109" s="1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3"/>
    </row>
    <row r="110" spans="1:40">
      <c r="A110" s="11"/>
      <c r="B110" s="1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3"/>
    </row>
    <row r="111" spans="1:40">
      <c r="A111" s="11"/>
      <c r="B111" s="1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3"/>
    </row>
    <row r="112" spans="1:40">
      <c r="A112" s="11"/>
      <c r="B112" s="1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3"/>
    </row>
    <row r="113" spans="1:40">
      <c r="A113" s="11"/>
      <c r="B113" s="1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3"/>
    </row>
    <row r="114" spans="1:40">
      <c r="A114" s="11"/>
      <c r="B114" s="1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3"/>
    </row>
    <row r="115" spans="1:40">
      <c r="A115" s="11"/>
      <c r="B115" s="1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3"/>
    </row>
    <row r="116" spans="1:40">
      <c r="A116" s="11"/>
      <c r="B116" s="1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3"/>
    </row>
    <row r="117" spans="1:40">
      <c r="A117" s="11"/>
      <c r="B117" s="1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3"/>
    </row>
    <row r="118" spans="1:40">
      <c r="A118" s="11"/>
      <c r="B118" s="1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3"/>
    </row>
    <row r="119" spans="1:40">
      <c r="A119" s="11"/>
      <c r="B119" s="1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3"/>
    </row>
    <row r="120" spans="1:40">
      <c r="A120" s="9"/>
      <c r="B120" s="9"/>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4"/>
    </row>
  </sheetData>
  <mergeCells count="29">
    <mergeCell ref="C13:E14"/>
    <mergeCell ref="C17:E18"/>
    <mergeCell ref="C31:E32"/>
    <mergeCell ref="C29:E30"/>
    <mergeCell ref="C23:E24"/>
    <mergeCell ref="C15:E16"/>
    <mergeCell ref="C19:E20"/>
    <mergeCell ref="C27:E28"/>
    <mergeCell ref="C25:E26"/>
    <mergeCell ref="C21:E22"/>
    <mergeCell ref="H51:I51"/>
    <mergeCell ref="H52:I52"/>
    <mergeCell ref="H53:I53"/>
    <mergeCell ref="C49:G49"/>
    <mergeCell ref="C50:F50"/>
    <mergeCell ref="C51:F51"/>
    <mergeCell ref="C52:F52"/>
    <mergeCell ref="C53:F53"/>
    <mergeCell ref="H50:I50"/>
    <mergeCell ref="C2:I2"/>
    <mergeCell ref="C12:E12"/>
    <mergeCell ref="E6:G6"/>
    <mergeCell ref="C3:H3"/>
    <mergeCell ref="C4:H4"/>
    <mergeCell ref="F12:G12"/>
    <mergeCell ref="E7:F7"/>
    <mergeCell ref="E8:F8"/>
    <mergeCell ref="E9:F9"/>
    <mergeCell ref="E10:F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A7BD-E3AD-4F88-A563-C5C56AEF6645}">
  <dimension ref="A1:B11"/>
  <sheetViews>
    <sheetView workbookViewId="0">
      <selection activeCell="C27" sqref="C27"/>
    </sheetView>
  </sheetViews>
  <sheetFormatPr defaultRowHeight="15"/>
  <cols>
    <col min="1" max="1" width="41.5703125" customWidth="1"/>
    <col min="2" max="2" width="24.7109375" customWidth="1"/>
  </cols>
  <sheetData>
    <row r="1" spans="1:2">
      <c r="A1" s="55" t="s">
        <v>55</v>
      </c>
      <c r="B1" s="53" t="s">
        <v>53</v>
      </c>
    </row>
    <row r="2" spans="1:2">
      <c r="A2" s="55" t="s">
        <v>25</v>
      </c>
      <c r="B2" s="54">
        <f>('Annual Cost Calculator'!$G$50/('Annual Cost Calculator'!$G$31*'Annual Cost Calculator'!$G$32))*(1/1000)*'Annual Cost Calculator'!$G$7</f>
        <v>1104</v>
      </c>
    </row>
    <row r="3" spans="1:2">
      <c r="A3" s="55" t="s">
        <v>13</v>
      </c>
      <c r="B3" s="54">
        <f>('Annual Cost Calculator'!$G$50/('Annual Cost Calculator'!$G$29*'Annual Cost Calculator'!$G$30*'Annual Cost Calculator'!$G$53))*'Annual Cost Calculator'!$G$8</f>
        <v>1283.1578947368421</v>
      </c>
    </row>
    <row r="4" spans="1:2">
      <c r="A4" s="55" t="s">
        <v>51</v>
      </c>
      <c r="B4" s="54">
        <f>('Annual Cost Calculator'!$G$50/('Annual Cost Calculator'!$G$27*'Annual Cost Calculator'!$G$28*'Annual Cost Calculator'!$G$53))*'Annual Cost Calculator'!$G$8</f>
        <v>1325.0000000000002</v>
      </c>
    </row>
    <row r="5" spans="1:2">
      <c r="A5" s="55" t="s">
        <v>52</v>
      </c>
      <c r="B5" s="54">
        <f>('Annual Cost Calculator'!$G$50/('Annual Cost Calculator'!$G$25*'Annual Cost Calculator'!$G$26*'Annual Cost Calculator'!$G$53))*'Annual Cost Calculator'!$G$8</f>
        <v>1486.5853658536587</v>
      </c>
    </row>
    <row r="6" spans="1:2">
      <c r="A6" s="55" t="s">
        <v>12</v>
      </c>
      <c r="B6" s="54">
        <f>('Annual Cost Calculator'!$G$50/('Annual Cost Calculator'!$G$23*'Annual Cost Calculator'!$G$24))*(1/1000)*'Annual Cost Calculator'!$G$7</f>
        <v>1533.3333333333335</v>
      </c>
    </row>
    <row r="7" spans="1:2">
      <c r="A7" s="55" t="s">
        <v>15</v>
      </c>
      <c r="B7" s="54">
        <f>('Annual Cost Calculator'!$G$50/('Annual Cost Calculator'!$G$19*'Annual Cost Calculator'!$G$20*'Annual Cost Calculator'!$G$51))*'Annual Cost Calculator'!$G$9</f>
        <v>2360.5405480172071</v>
      </c>
    </row>
    <row r="8" spans="1:2">
      <c r="A8" s="55" t="s">
        <v>14</v>
      </c>
      <c r="B8" s="54">
        <f>('Annual Cost Calculator'!$G$50/('Annual Cost Calculator'!$G$15*'Annual Cost Calculator'!$G$16*'Annual Cost Calculator'!$G$51))*'Annual Cost Calculator'!$G$9</f>
        <v>2625.4307515589103</v>
      </c>
    </row>
    <row r="9" spans="1:2">
      <c r="A9" s="55" t="s">
        <v>23</v>
      </c>
      <c r="B9" s="54">
        <f>('Annual Cost Calculator'!$G$50/('Annual Cost Calculator'!$G$21*'Annual Cost Calculator'!$G$22*3412))*'Annual Cost Calculator'!$G$7</f>
        <v>3235.6389214536925</v>
      </c>
    </row>
    <row r="10" spans="1:2">
      <c r="A10" s="55" t="s">
        <v>17</v>
      </c>
      <c r="B10" s="54">
        <f>('Annual Cost Calculator'!$G$50/('Annual Cost Calculator'!$G$17*'Annual Cost Calculator'!$G$18*'Annual Cost Calculator'!$G$52))*'Annual Cost Calculator'!$G$10</f>
        <v>3299.2217787202781</v>
      </c>
    </row>
    <row r="11" spans="1:2">
      <c r="A11" s="55" t="s">
        <v>16</v>
      </c>
      <c r="B11" s="54">
        <f>('Annual Cost Calculator'!$G$50/('Annual Cost Calculator'!$G$13*'Annual Cost Calculator'!$G$14*'Annual Cost Calculator'!$G$52))*'Annual Cost Calculator'!$G$10</f>
        <v>3711.624501060312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Cost Calculator</vt:lpstr>
      <vt:lpstr>Sheet3</vt:lpstr>
    </vt:vector>
  </TitlesOfParts>
  <Company>Holyoke Gas &amp;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Theroux</dc:creator>
  <cp:lastModifiedBy>Sophie Theroux</cp:lastModifiedBy>
  <dcterms:created xsi:type="dcterms:W3CDTF">2022-01-06T13:37:48Z</dcterms:created>
  <dcterms:modified xsi:type="dcterms:W3CDTF">2025-04-14T16:48:29Z</dcterms:modified>
</cp:coreProperties>
</file>